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0D3F06A4-BF71-4958-9B0F-EA547B4D947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ottobre_dicembre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D49" i="1" l="1"/>
  <c r="H49" i="1" s="1"/>
  <c r="I49" i="1" s="1"/>
  <c r="D48" i="1"/>
  <c r="H48" i="1" s="1"/>
  <c r="I48" i="1" s="1"/>
  <c r="D47" i="1"/>
  <c r="H47" i="1" s="1"/>
  <c r="I47" i="1" s="1"/>
  <c r="D46" i="1"/>
  <c r="H46" i="1" s="1"/>
  <c r="I46" i="1" s="1"/>
  <c r="D45" i="1"/>
  <c r="H45" i="1" s="1"/>
  <c r="I45" i="1" s="1"/>
  <c r="D44" i="1"/>
  <c r="H44" i="1" s="1"/>
  <c r="I44" i="1" s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38" i="1"/>
  <c r="H38" i="1" s="1"/>
  <c r="I38" i="1" s="1"/>
  <c r="D37" i="1"/>
  <c r="H37" i="1" s="1"/>
  <c r="I37" i="1" s="1"/>
  <c r="D36" i="1"/>
  <c r="H36" i="1" s="1"/>
  <c r="I36" i="1" s="1"/>
  <c r="D35" i="1"/>
  <c r="H35" i="1" s="1"/>
  <c r="I35" i="1" s="1"/>
  <c r="D34" i="1"/>
  <c r="H34" i="1" s="1"/>
  <c r="I34" i="1" s="1"/>
  <c r="D33" i="1"/>
  <c r="H33" i="1" s="1"/>
  <c r="I33" i="1" s="1"/>
  <c r="D32" i="1"/>
  <c r="H32" i="1" s="1"/>
  <c r="I32" i="1" s="1"/>
  <c r="D31" i="1" l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27" i="1"/>
  <c r="H27" i="1" s="1"/>
  <c r="I27" i="1" s="1"/>
  <c r="D26" i="1"/>
  <c r="H26" i="1" s="1"/>
  <c r="I26" i="1" s="1"/>
  <c r="D25" i="1"/>
  <c r="H25" i="1" s="1"/>
  <c r="I25" i="1" s="1"/>
  <c r="D24" i="1"/>
  <c r="H24" i="1" s="1"/>
  <c r="I24" i="1" s="1"/>
  <c r="D23" i="1"/>
  <c r="H23" i="1" s="1"/>
  <c r="I23" i="1" s="1"/>
  <c r="D22" i="1"/>
  <c r="H22" i="1" s="1"/>
  <c r="I22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14" i="1" l="1"/>
  <c r="H14" i="1" s="1"/>
  <c r="I14" i="1" s="1"/>
  <c r="A15" i="1" l="1"/>
  <c r="A16" i="1" s="1"/>
  <c r="A17" i="1" s="1"/>
  <c r="A18" i="1" s="1"/>
  <c r="A19" i="1" s="1"/>
  <c r="A20" i="1" s="1"/>
  <c r="A21" i="1" s="1"/>
  <c r="A22" i="1" s="1"/>
  <c r="A23" i="1" s="1"/>
  <c r="G50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50" i="1" l="1"/>
  <c r="G8" i="1" s="1"/>
</calcChain>
</file>

<file path=xl/sharedStrings.xml><?xml version="1.0" encoding="utf-8"?>
<sst xmlns="http://schemas.openxmlformats.org/spreadsheetml/2006/main" count="50" uniqueCount="43">
  <si>
    <t xml:space="preserve">INDICE DI TEMPESTIVITA'   </t>
  </si>
  <si>
    <t>(TOTALE IMPORTO X GIORNI/TOTALE IMPORTO)</t>
  </si>
  <si>
    <t>DATA ARRIVO FATTURA ELETTR.                      c</t>
  </si>
  <si>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</si>
  <si>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</si>
  <si>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</si>
  <si>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</si>
  <si>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</si>
  <si>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</si>
  <si>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</si>
  <si>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NOME DITTA e NUMERO FATTURA ELETTR.                                                                                             b</t>
  </si>
  <si>
    <t>Pagamenti 1° ottobre - 31 dicembre 2018</t>
  </si>
  <si>
    <t>UCA ASSICURAZIONE S.P.A. - Fattura n. 57 del 26/09/2018</t>
  </si>
  <si>
    <t>UNIPOLSAI ASSICURAZIONI S.P.A. - Fattura n. 0000021083 del 05/10/2018</t>
  </si>
  <si>
    <t>UNIPOLSAI ASSICURAZIONI S.P.A. - Fattura n. 0000021084 del 05/10/2018</t>
  </si>
  <si>
    <t>UNIPOLSAI ASSICURAZIONI S.P.A. - Fattura n. 0000021082 del 05/10/2018</t>
  </si>
  <si>
    <t>POSTE ITALIANE S.P.A. - Fattura n. 8718354518 del 19/10/2018</t>
  </si>
  <si>
    <t>COPYMAC S.N.C. DI ARTINI ROBERTO &amp; C. - Saldo parziale  fattura n. 000690/PA del 28/09/2018</t>
  </si>
  <si>
    <t>POSTE ITALIANE S.P.A. - Fattura n. 8718316126 del 21/09/2018</t>
  </si>
  <si>
    <t>ISTITUTO COMPRENSIVO STATALE DI MONTEBELLO VICENTINO (VI)</t>
  </si>
  <si>
    <t>Calcolo Indice di Tempestività - 4° trimestre 2018</t>
  </si>
  <si>
    <t>LOYD JOHN - Fattura n. 0000076 del 24/09/2018</t>
  </si>
  <si>
    <t>R.T.V.E. TELECOMUNICAZIONI S.N.C. DI BALDISSERA DARIO &amp; C. - Fattura n. 3/FE del 02/11/2018</t>
  </si>
  <si>
    <t>UNIPOLSAI ASSICURAZIONI S.P.A. - Fattura n. 0000021239 del 12/11/2018</t>
  </si>
  <si>
    <t>POSTE ITALIANE S.P.A. - Fattura n. 8718383472 del 15/11/2018</t>
  </si>
  <si>
    <t>UNIVERSITA' DI PADOVA - DIPARTIMENTO DI SCIENZE STORICHE, GEOGRAFICHE E DELL'ANTICHITA' - Fatt. n. ED01-30 del 06/11/2018</t>
  </si>
  <si>
    <t>MAGNABOSCO S.N.C. DI MAGNABOSCO MAURO &amp; C. - Fatt. n. 000007-20185-F del 08/11/2018</t>
  </si>
  <si>
    <t>NICOLIS INFORMATICA &amp; SERVIZI S.R.L. - Fattura n. C/1976 del 09/11/2018</t>
  </si>
  <si>
    <t>NICOLIS INFORMATICA &amp; SERVIZI S.R.L. - Fattura n. C/1975 del 09/11/2018</t>
  </si>
  <si>
    <t>BETTINI BUS S.A.S. - Fattura n. 2018/0000128/FT del 12/11/2018</t>
  </si>
  <si>
    <t>BISSOLO CASA S.R.L. - Fatt. n. 7/PA del 26/11/2018</t>
  </si>
  <si>
    <t>IL GRUPPO DEL LELIO - Fatt. n. 19/2018 del 02/12/2018</t>
  </si>
  <si>
    <t>O.C.P. INFORMATICA S.R.L. - Fatt. n. 34 del 30/11/2018</t>
  </si>
  <si>
    <t>ORTOLANI ALBERTO DI BON MARIUCCIA - Fatt. n. 27/PN del 30/11/2018</t>
  </si>
  <si>
    <t>BISSOLO CASA S.R.L. - Fatt. n. 8/PA del 30/11/2018</t>
  </si>
  <si>
    <t>EDIZIONI DIDATTICHE GULLIVER S.R.L. - Fatt. n. 100347/18 del 10/12/2018</t>
  </si>
  <si>
    <t>LOYD JOHN - Fatt. n. 0000096 del 04/12/2018</t>
  </si>
  <si>
    <t>ZARANTONELLO VIAGGI S.R.L. - Fatt. n. 2018/0000084/09 del 12/12/2018</t>
  </si>
  <si>
    <t>MARCONATO ELENA - Fatt. n. 12/A dell'11/12/2018</t>
  </si>
  <si>
    <t>UCA ASSICURAZIONE S.P.A. - Fattura n. 146 del 10/12/2018</t>
  </si>
  <si>
    <t>GI ERRE S.R.L. - Fattura n. 15 del 13/12/2018</t>
  </si>
  <si>
    <t>BERTOZZO SPORT S.R.L. - Fattura n. 1005 del 18/12/2018</t>
  </si>
  <si>
    <t>BORGIONE CENTRO DIDATTICO S.R.L. - Fattura n. V3-29312 del 17/12/2018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</si>
</sst>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/>
    <xf numFmtId="14" fontId="5" fillId="0" borderId="2" xfId="0" applyNumberFormat="1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0" borderId="2" xfId="0" applyFont="1" applyFill="1" applyBorder="1"/>
    <xf numFmtId="2" fontId="5" fillId="0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right" vertical="center"/>
    </xf>
    <xf numFmtId="0" fontId="6" fillId="0" borderId="0" xfId="0" applyFont="1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8" fillId="0" borderId="2" xfId="0" applyNumberFormat="1" applyFont="1" applyBorder="1"/>
    <xf numFmtId="14" fontId="5" fillId="0" borderId="2" xfId="0" applyNumberFormat="1" applyFont="1" applyFill="1" applyBorder="1"/>
    <xf numFmtId="0" fontId="5" fillId="0" borderId="0" xfId="0" applyFont="1"/>
    <xf numFmtId="14" fontId="9" fillId="0" borderId="2" xfId="0" applyNumberFormat="1" applyFont="1" applyBorder="1"/>
    <xf numFmtId="14" fontId="5" fillId="0" borderId="2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14" fontId="5" fillId="0" borderId="10" xfId="0" applyNumberFormat="1" applyFont="1" applyBorder="1" applyAlignment="1">
      <alignment wrapText="1"/>
    </xf>
    <xf numFmtId="14" fontId="5" fillId="0" borderId="10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10" xfId="0" applyFont="1" applyBorder="1"/>
    <xf numFmtId="0" fontId="6" fillId="0" borderId="0" xfId="0" applyFont="1"/>
    <xf numFmtId="0" fontId="16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/>
    </xf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6" fillId="0" borderId="0" xfId="0" applyFont="1" applyFill="1" applyAlignment="1">
      <alignment vertical="center" wrapText="1"/>
    </xf>
    <xf numFmtId="0" fontId="7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2" workbookViewId="0">
      <selection activeCell="B55" sqref="B55"/>
    </sheetView>
  </sheetViews>
  <sheetFormatPr defaultRowHeight="15" x14ac:dyDescent="0.25"/>
  <cols>
    <col min="1" max="1" width="6.28515625" customWidth="1"/>
    <col min="2" max="2" width="56.5703125" customWidth="1"/>
    <col min="3" max="4" width="9.5703125" customWidth="1"/>
    <col min="5" max="5" width="5.85546875" customWidth="1"/>
    <col min="6" max="6" width="18.425781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2.42578125" customWidth="1"/>
    <col min="14" max="14" width="11.5703125" customWidth="1"/>
    <col min="16" max="16" width="5.42578125" customWidth="1"/>
    <col min="17" max="17" width="10.140625" customWidth="1"/>
  </cols>
  <sheetData>
    <row r="1" spans="1:18" ht="26.25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</row>
    <row r="3" spans="1:18" ht="28.5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</row>
    <row r="4" spans="1:18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8" ht="21" x14ac:dyDescent="0.35">
      <c r="A5" s="1"/>
      <c r="B5" s="41" t="s">
        <v>11</v>
      </c>
      <c r="C5" s="41"/>
      <c r="D5" s="41"/>
      <c r="E5" s="41"/>
      <c r="F5" s="41"/>
      <c r="G5" s="41"/>
      <c r="H5" s="41"/>
      <c r="I5" s="41"/>
    </row>
    <row r="7" spans="1:18" x14ac:dyDescent="0.25">
      <c r="B7" s="16"/>
      <c r="C7" s="15"/>
      <c r="D7" s="15"/>
      <c r="E7" s="15"/>
      <c r="F7" s="15"/>
      <c r="G7" s="15"/>
      <c r="H7" s="15"/>
      <c r="I7" s="18"/>
    </row>
    <row r="8" spans="1:18" ht="23.25" x14ac:dyDescent="0.25">
      <c r="B8" s="34" t="s">
        <v>0</v>
      </c>
      <c r="C8" s="44" t="s">
        <v>1</v>
      </c>
      <c r="D8" s="44"/>
      <c r="E8" s="44"/>
      <c r="F8" s="44"/>
      <c r="G8" s="42">
        <f>I50/G50</f>
        <v>-16.330244505480028</v>
      </c>
      <c r="H8" s="42"/>
      <c r="I8" s="43"/>
    </row>
    <row r="9" spans="1:18" x14ac:dyDescent="0.25">
      <c r="B9" s="17"/>
      <c r="C9" s="14"/>
      <c r="D9" s="14"/>
      <c r="E9" s="14"/>
      <c r="F9" s="14"/>
      <c r="G9" s="14"/>
      <c r="H9" s="14"/>
      <c r="I9" s="19"/>
    </row>
    <row r="13" spans="1:18" ht="60" x14ac:dyDescent="0.25">
      <c r="A13" s="8" t="s">
        <v>9</v>
      </c>
      <c r="B13" s="9" t="s">
        <v>10</v>
      </c>
      <c r="C13" s="9" t="s">
        <v>2</v>
      </c>
      <c r="D13" s="8" t="s">
        <v>7</v>
      </c>
      <c r="E13" s="9" t="s">
        <v>3</v>
      </c>
      <c r="F13" s="9" t="s">
        <v>8</v>
      </c>
      <c r="G13" s="9" t="s">
        <v>4</v>
      </c>
      <c r="H13" s="8" t="s">
        <v>5</v>
      </c>
      <c r="I13" s="8" t="s">
        <v>6</v>
      </c>
      <c r="K13" s="11"/>
      <c r="L13" s="47"/>
      <c r="M13" s="11"/>
      <c r="N13" s="47"/>
      <c r="O13" s="11"/>
      <c r="P13" s="11"/>
      <c r="Q13" s="11"/>
      <c r="R13" s="11"/>
    </row>
    <row r="14" spans="1:18" x14ac:dyDescent="0.25">
      <c r="A14" s="2">
        <v>1</v>
      </c>
      <c r="B14" s="5" t="s">
        <v>12</v>
      </c>
      <c r="C14" s="23">
        <v>43374</v>
      </c>
      <c r="D14" s="3">
        <f t="shared" ref="D14:D49" si="0">C14+29</f>
        <v>43403</v>
      </c>
      <c r="E14" s="6">
        <v>305</v>
      </c>
      <c r="F14" s="22">
        <v>43403</v>
      </c>
      <c r="G14" s="4">
        <v>240</v>
      </c>
      <c r="H14" s="6">
        <f t="shared" ref="H14:H31" si="1">F14-D14</f>
        <v>0</v>
      </c>
      <c r="I14" s="7">
        <f t="shared" ref="I14:I31" si="2">G14*H14</f>
        <v>0</v>
      </c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2">
        <f>A14+1</f>
        <v>2</v>
      </c>
      <c r="B15" s="5" t="s">
        <v>13</v>
      </c>
      <c r="C15" s="23">
        <v>43388</v>
      </c>
      <c r="D15" s="3">
        <f t="shared" si="0"/>
        <v>43417</v>
      </c>
      <c r="E15" s="6">
        <v>306</v>
      </c>
      <c r="F15" s="25">
        <v>43403</v>
      </c>
      <c r="G15" s="4">
        <v>6698</v>
      </c>
      <c r="H15" s="6">
        <f t="shared" si="1"/>
        <v>-14</v>
      </c>
      <c r="I15" s="7">
        <f t="shared" si="2"/>
        <v>-93772</v>
      </c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2">
        <f t="shared" ref="A16:A49" si="3">A15+1</f>
        <v>3</v>
      </c>
      <c r="B16" s="29" t="s">
        <v>14</v>
      </c>
      <c r="C16" s="23">
        <v>43388</v>
      </c>
      <c r="D16" s="3">
        <f t="shared" si="0"/>
        <v>43417</v>
      </c>
      <c r="E16" s="6">
        <v>307</v>
      </c>
      <c r="F16" s="25">
        <v>43403</v>
      </c>
      <c r="G16" s="4">
        <v>60</v>
      </c>
      <c r="H16" s="6">
        <f t="shared" si="1"/>
        <v>-14</v>
      </c>
      <c r="I16" s="7">
        <f t="shared" si="2"/>
        <v>-840</v>
      </c>
      <c r="K16" s="21"/>
      <c r="L16" s="48"/>
      <c r="M16" s="48"/>
      <c r="N16" s="48"/>
      <c r="O16" s="48"/>
      <c r="P16" s="11"/>
      <c r="Q16" s="11"/>
      <c r="R16" s="11"/>
    </row>
    <row r="17" spans="1:18" x14ac:dyDescent="0.25">
      <c r="A17" s="2">
        <f t="shared" si="3"/>
        <v>4</v>
      </c>
      <c r="B17" s="30" t="s">
        <v>15</v>
      </c>
      <c r="C17" s="23">
        <v>43388</v>
      </c>
      <c r="D17" s="3">
        <f t="shared" si="0"/>
        <v>43417</v>
      </c>
      <c r="E17" s="6">
        <v>308</v>
      </c>
      <c r="F17" s="25">
        <v>43403</v>
      </c>
      <c r="G17" s="4">
        <v>12</v>
      </c>
      <c r="H17" s="6">
        <f t="shared" si="1"/>
        <v>-14</v>
      </c>
      <c r="I17" s="7">
        <f t="shared" si="2"/>
        <v>-168</v>
      </c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2">
        <f t="shared" si="3"/>
        <v>5</v>
      </c>
      <c r="B18" s="26" t="s">
        <v>18</v>
      </c>
      <c r="C18" s="23">
        <v>43374</v>
      </c>
      <c r="D18" s="3">
        <f t="shared" si="0"/>
        <v>43403</v>
      </c>
      <c r="E18" s="6">
        <v>311</v>
      </c>
      <c r="F18" s="25">
        <v>43404</v>
      </c>
      <c r="G18" s="4">
        <v>34.159999999999997</v>
      </c>
      <c r="H18" s="6">
        <f t="shared" si="1"/>
        <v>1</v>
      </c>
      <c r="I18" s="7">
        <f t="shared" si="2"/>
        <v>34.159999999999997</v>
      </c>
      <c r="K18" s="49"/>
      <c r="L18" s="50"/>
      <c r="M18" s="50"/>
      <c r="N18" s="50"/>
      <c r="O18" s="50"/>
      <c r="P18" s="11"/>
      <c r="Q18" s="11"/>
      <c r="R18" s="11"/>
    </row>
    <row r="19" spans="1:18" x14ac:dyDescent="0.25">
      <c r="A19" s="2">
        <f t="shared" si="3"/>
        <v>6</v>
      </c>
      <c r="B19" s="24" t="s">
        <v>21</v>
      </c>
      <c r="C19" s="23">
        <v>43374</v>
      </c>
      <c r="D19" s="3">
        <f t="shared" si="0"/>
        <v>43403</v>
      </c>
      <c r="E19" s="6">
        <v>313</v>
      </c>
      <c r="F19" s="25">
        <v>43404</v>
      </c>
      <c r="G19" s="4">
        <v>770</v>
      </c>
      <c r="H19" s="6">
        <f t="shared" si="1"/>
        <v>1</v>
      </c>
      <c r="I19" s="7">
        <f t="shared" si="2"/>
        <v>770</v>
      </c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2">
        <f t="shared" si="3"/>
        <v>7</v>
      </c>
      <c r="B20" s="26" t="s">
        <v>16</v>
      </c>
      <c r="C20" s="23">
        <v>43393</v>
      </c>
      <c r="D20" s="3">
        <f t="shared" si="0"/>
        <v>43422</v>
      </c>
      <c r="E20" s="6">
        <v>314</v>
      </c>
      <c r="F20" s="25">
        <v>43404</v>
      </c>
      <c r="G20" s="4">
        <v>80.5</v>
      </c>
      <c r="H20" s="6">
        <f t="shared" si="1"/>
        <v>-18</v>
      </c>
      <c r="I20" s="7">
        <f t="shared" si="2"/>
        <v>-1449</v>
      </c>
      <c r="K20" s="11"/>
      <c r="L20" s="11"/>
      <c r="M20" s="11"/>
      <c r="N20" s="11"/>
      <c r="O20" s="11"/>
      <c r="P20" s="11"/>
      <c r="Q20" s="11"/>
      <c r="R20" s="11"/>
    </row>
    <row r="21" spans="1:18" ht="23.25" x14ac:dyDescent="0.25">
      <c r="A21" s="2">
        <f t="shared" si="3"/>
        <v>8</v>
      </c>
      <c r="B21" s="26" t="s">
        <v>17</v>
      </c>
      <c r="C21" s="23">
        <v>43388</v>
      </c>
      <c r="D21" s="3">
        <f t="shared" si="0"/>
        <v>43417</v>
      </c>
      <c r="E21" s="6">
        <v>315</v>
      </c>
      <c r="F21" s="22">
        <v>43407</v>
      </c>
      <c r="G21" s="4">
        <v>42.46</v>
      </c>
      <c r="H21" s="6">
        <f t="shared" si="1"/>
        <v>-10</v>
      </c>
      <c r="I21" s="7">
        <f t="shared" si="2"/>
        <v>-424.6</v>
      </c>
      <c r="K21" s="20"/>
      <c r="L21" s="51"/>
      <c r="M21" s="51"/>
      <c r="N21" s="51"/>
      <c r="O21" s="51"/>
      <c r="P21" s="51"/>
      <c r="Q21" s="11"/>
      <c r="R21" s="11"/>
    </row>
    <row r="22" spans="1:18" ht="23.25" x14ac:dyDescent="0.25">
      <c r="A22" s="2">
        <f t="shared" si="3"/>
        <v>9</v>
      </c>
      <c r="B22" s="26" t="s">
        <v>17</v>
      </c>
      <c r="C22" s="23">
        <v>43388</v>
      </c>
      <c r="D22" s="3">
        <f t="shared" si="0"/>
        <v>43417</v>
      </c>
      <c r="E22" s="6">
        <v>316</v>
      </c>
      <c r="F22" s="25">
        <v>43407</v>
      </c>
      <c r="G22" s="4">
        <v>29.76</v>
      </c>
      <c r="H22" s="6">
        <f t="shared" si="1"/>
        <v>-10</v>
      </c>
      <c r="I22" s="7">
        <f t="shared" si="2"/>
        <v>-297.60000000000002</v>
      </c>
    </row>
    <row r="23" spans="1:18" ht="23.25" x14ac:dyDescent="0.25">
      <c r="A23" s="2">
        <f t="shared" si="3"/>
        <v>10</v>
      </c>
      <c r="B23" s="26" t="s">
        <v>17</v>
      </c>
      <c r="C23" s="23">
        <v>43388</v>
      </c>
      <c r="D23" s="3">
        <f t="shared" si="0"/>
        <v>43417</v>
      </c>
      <c r="E23" s="6">
        <v>317</v>
      </c>
      <c r="F23" s="25">
        <v>43407</v>
      </c>
      <c r="G23" s="4">
        <v>83.13</v>
      </c>
      <c r="H23" s="6">
        <f t="shared" si="1"/>
        <v>-10</v>
      </c>
      <c r="I23" s="7">
        <f t="shared" si="2"/>
        <v>-831.3</v>
      </c>
    </row>
    <row r="24" spans="1:18" ht="23.25" x14ac:dyDescent="0.25">
      <c r="A24" s="2">
        <f>A23+1</f>
        <v>11</v>
      </c>
      <c r="B24" s="26" t="s">
        <v>17</v>
      </c>
      <c r="C24" s="23">
        <v>43388</v>
      </c>
      <c r="D24" s="3">
        <f t="shared" si="0"/>
        <v>43417</v>
      </c>
      <c r="E24" s="6">
        <v>318</v>
      </c>
      <c r="F24" s="25">
        <v>43407</v>
      </c>
      <c r="G24" s="4">
        <v>58.84</v>
      </c>
      <c r="H24" s="6">
        <f t="shared" si="1"/>
        <v>-10</v>
      </c>
      <c r="I24" s="7">
        <f t="shared" si="2"/>
        <v>-588.40000000000009</v>
      </c>
      <c r="K24" s="20"/>
      <c r="L24" s="10"/>
      <c r="M24" s="10"/>
      <c r="N24" s="10"/>
      <c r="O24" s="10"/>
      <c r="P24" s="10"/>
      <c r="Q24" s="11"/>
      <c r="R24" s="11"/>
    </row>
    <row r="25" spans="1:18" ht="23.25" x14ac:dyDescent="0.25">
      <c r="A25" s="2">
        <f t="shared" si="3"/>
        <v>12</v>
      </c>
      <c r="B25" s="26" t="s">
        <v>17</v>
      </c>
      <c r="C25" s="23">
        <v>43388</v>
      </c>
      <c r="D25" s="3">
        <f t="shared" si="0"/>
        <v>43417</v>
      </c>
      <c r="E25" s="6">
        <v>319</v>
      </c>
      <c r="F25" s="25">
        <v>43407</v>
      </c>
      <c r="G25" s="4">
        <v>160.66999999999999</v>
      </c>
      <c r="H25" s="6">
        <f t="shared" si="1"/>
        <v>-10</v>
      </c>
      <c r="I25" s="7">
        <f t="shared" si="2"/>
        <v>-1606.6999999999998</v>
      </c>
      <c r="K25" s="11"/>
      <c r="L25" s="10"/>
      <c r="M25" s="10"/>
      <c r="N25" s="10"/>
      <c r="O25" s="10"/>
      <c r="P25" s="10"/>
      <c r="Q25" s="11"/>
      <c r="R25" s="11"/>
    </row>
    <row r="26" spans="1:18" ht="23.25" x14ac:dyDescent="0.25">
      <c r="A26" s="2">
        <f t="shared" si="3"/>
        <v>13</v>
      </c>
      <c r="B26" s="26" t="s">
        <v>17</v>
      </c>
      <c r="C26" s="23">
        <v>43388</v>
      </c>
      <c r="D26" s="3">
        <f t="shared" si="0"/>
        <v>43417</v>
      </c>
      <c r="E26" s="6">
        <v>320</v>
      </c>
      <c r="F26" s="25">
        <v>43407</v>
      </c>
      <c r="G26" s="4">
        <v>59.18</v>
      </c>
      <c r="H26" s="6">
        <f t="shared" si="1"/>
        <v>-10</v>
      </c>
      <c r="I26" s="7">
        <f t="shared" si="2"/>
        <v>-591.79999999999995</v>
      </c>
      <c r="K26" s="11"/>
      <c r="L26" s="10"/>
      <c r="M26" s="10"/>
      <c r="N26" s="10"/>
      <c r="O26" s="10"/>
      <c r="P26" s="10"/>
      <c r="Q26" s="11"/>
      <c r="R26" s="11"/>
    </row>
    <row r="27" spans="1:18" ht="23.25" x14ac:dyDescent="0.25">
      <c r="A27" s="2">
        <f t="shared" si="3"/>
        <v>14</v>
      </c>
      <c r="B27" s="26" t="s">
        <v>17</v>
      </c>
      <c r="C27" s="23">
        <v>43388</v>
      </c>
      <c r="D27" s="3">
        <f t="shared" si="0"/>
        <v>43417</v>
      </c>
      <c r="E27" s="6">
        <v>321</v>
      </c>
      <c r="F27" s="25">
        <v>43407</v>
      </c>
      <c r="G27" s="4">
        <v>505.21</v>
      </c>
      <c r="H27" s="6">
        <f t="shared" si="1"/>
        <v>-10</v>
      </c>
      <c r="I27" s="7">
        <f t="shared" si="2"/>
        <v>-5052.0999999999995</v>
      </c>
      <c r="K27" s="11"/>
      <c r="L27" s="10"/>
      <c r="M27" s="10"/>
      <c r="N27" s="10"/>
      <c r="O27" s="10"/>
      <c r="P27" s="10"/>
      <c r="Q27" s="11"/>
      <c r="R27" s="11"/>
    </row>
    <row r="28" spans="1:18" ht="23.25" x14ac:dyDescent="0.25">
      <c r="A28" s="2">
        <f t="shared" si="3"/>
        <v>15</v>
      </c>
      <c r="B28" s="26" t="s">
        <v>17</v>
      </c>
      <c r="C28" s="23">
        <v>43388</v>
      </c>
      <c r="D28" s="3">
        <f t="shared" si="0"/>
        <v>43417</v>
      </c>
      <c r="E28" s="6">
        <v>322</v>
      </c>
      <c r="F28" s="25">
        <v>43407</v>
      </c>
      <c r="G28" s="4">
        <v>61.72</v>
      </c>
      <c r="H28" s="6">
        <f t="shared" si="1"/>
        <v>-10</v>
      </c>
      <c r="I28" s="7">
        <f t="shared" si="2"/>
        <v>-617.20000000000005</v>
      </c>
      <c r="K28" s="20"/>
      <c r="L28" s="10"/>
      <c r="M28" s="11"/>
      <c r="N28" s="11"/>
      <c r="O28" s="11"/>
      <c r="P28" s="11"/>
      <c r="Q28" s="11"/>
      <c r="R28" s="11"/>
    </row>
    <row r="29" spans="1:18" ht="23.25" x14ac:dyDescent="0.25">
      <c r="A29" s="2">
        <f t="shared" si="3"/>
        <v>16</v>
      </c>
      <c r="B29" s="5" t="s">
        <v>22</v>
      </c>
      <c r="C29" s="3">
        <v>43409</v>
      </c>
      <c r="D29" s="3">
        <f t="shared" si="0"/>
        <v>43438</v>
      </c>
      <c r="E29" s="6">
        <v>338</v>
      </c>
      <c r="F29" s="25">
        <v>43421</v>
      </c>
      <c r="G29" s="4">
        <v>96</v>
      </c>
      <c r="H29" s="6">
        <f t="shared" si="1"/>
        <v>-17</v>
      </c>
      <c r="I29" s="7">
        <f t="shared" si="2"/>
        <v>-1632</v>
      </c>
      <c r="M29" s="11"/>
      <c r="N29" s="10"/>
    </row>
    <row r="30" spans="1:18" ht="15" customHeight="1" x14ac:dyDescent="0.25">
      <c r="A30" s="2">
        <f t="shared" si="3"/>
        <v>17</v>
      </c>
      <c r="B30" s="5" t="s">
        <v>23</v>
      </c>
      <c r="C30" s="3">
        <v>43423</v>
      </c>
      <c r="D30" s="3">
        <f t="shared" si="0"/>
        <v>43452</v>
      </c>
      <c r="E30" s="6">
        <v>341</v>
      </c>
      <c r="F30" s="22">
        <v>43437</v>
      </c>
      <c r="G30" s="4">
        <v>250</v>
      </c>
      <c r="H30" s="6">
        <f t="shared" si="1"/>
        <v>-15</v>
      </c>
      <c r="I30" s="7">
        <f t="shared" si="2"/>
        <v>-3750</v>
      </c>
      <c r="L30" s="10"/>
      <c r="M30" s="11"/>
      <c r="N30" s="11"/>
    </row>
    <row r="31" spans="1:18" ht="23.25" x14ac:dyDescent="0.25">
      <c r="A31" s="2">
        <f t="shared" si="3"/>
        <v>18</v>
      </c>
      <c r="B31" s="31" t="s">
        <v>25</v>
      </c>
      <c r="C31" s="3">
        <v>43423</v>
      </c>
      <c r="D31" s="3">
        <f t="shared" si="0"/>
        <v>43452</v>
      </c>
      <c r="E31" s="6">
        <v>342</v>
      </c>
      <c r="F31" s="25">
        <v>43437</v>
      </c>
      <c r="G31" s="4">
        <v>200</v>
      </c>
      <c r="H31" s="6">
        <f t="shared" si="1"/>
        <v>-15</v>
      </c>
      <c r="I31" s="7">
        <f t="shared" si="2"/>
        <v>-3000</v>
      </c>
      <c r="K31" s="20"/>
      <c r="L31" s="10"/>
      <c r="M31" s="10"/>
      <c r="N31" s="10"/>
    </row>
    <row r="32" spans="1:18" ht="23.25" x14ac:dyDescent="0.25">
      <c r="A32" s="2">
        <f t="shared" si="3"/>
        <v>19</v>
      </c>
      <c r="B32" s="27" t="s">
        <v>26</v>
      </c>
      <c r="C32" s="3">
        <v>43424</v>
      </c>
      <c r="D32" s="3">
        <f t="shared" si="0"/>
        <v>43453</v>
      </c>
      <c r="E32" s="6">
        <v>343</v>
      </c>
      <c r="F32" s="25">
        <v>43437</v>
      </c>
      <c r="G32" s="4">
        <v>180.33</v>
      </c>
      <c r="H32" s="6">
        <f t="shared" ref="H32:H49" si="4">F32-D32</f>
        <v>-16</v>
      </c>
      <c r="I32" s="7">
        <f t="shared" ref="I32:I49" si="5">G32*H32</f>
        <v>-2885.28</v>
      </c>
      <c r="K32" s="12"/>
      <c r="L32" s="45"/>
      <c r="M32" s="45"/>
      <c r="N32" s="45"/>
      <c r="O32" s="46"/>
      <c r="P32" s="11"/>
      <c r="Q32" s="11"/>
    </row>
    <row r="33" spans="1:14" x14ac:dyDescent="0.25">
      <c r="A33" s="2">
        <f t="shared" si="3"/>
        <v>20</v>
      </c>
      <c r="B33" s="26" t="s">
        <v>24</v>
      </c>
      <c r="C33" s="3">
        <v>43424</v>
      </c>
      <c r="D33" s="3">
        <f t="shared" si="0"/>
        <v>43453</v>
      </c>
      <c r="E33" s="6">
        <v>344</v>
      </c>
      <c r="F33" s="25">
        <v>43437</v>
      </c>
      <c r="G33" s="4">
        <v>25.08</v>
      </c>
      <c r="H33" s="6">
        <f t="shared" si="4"/>
        <v>-16</v>
      </c>
      <c r="I33" s="7">
        <f t="shared" si="5"/>
        <v>-401.28</v>
      </c>
      <c r="K33" s="12"/>
      <c r="L33" s="13"/>
      <c r="M33" s="13"/>
      <c r="N33" s="13"/>
    </row>
    <row r="34" spans="1:14" x14ac:dyDescent="0.25">
      <c r="A34" s="2">
        <f t="shared" si="3"/>
        <v>21</v>
      </c>
      <c r="B34" s="2" t="s">
        <v>27</v>
      </c>
      <c r="C34" s="3">
        <v>43424</v>
      </c>
      <c r="D34" s="3">
        <f t="shared" si="0"/>
        <v>43453</v>
      </c>
      <c r="E34" s="6">
        <v>345</v>
      </c>
      <c r="F34" s="25">
        <v>43437</v>
      </c>
      <c r="G34" s="4">
        <v>699</v>
      </c>
      <c r="H34" s="6">
        <f t="shared" si="4"/>
        <v>-16</v>
      </c>
      <c r="I34" s="7">
        <f t="shared" si="5"/>
        <v>-11184</v>
      </c>
      <c r="K34" s="12"/>
      <c r="L34" s="13"/>
      <c r="M34" s="13"/>
      <c r="N34" s="13"/>
    </row>
    <row r="35" spans="1:14" x14ac:dyDescent="0.25">
      <c r="A35" s="2">
        <f t="shared" si="3"/>
        <v>22</v>
      </c>
      <c r="B35" s="24" t="s">
        <v>28</v>
      </c>
      <c r="C35" s="3">
        <v>43424</v>
      </c>
      <c r="D35" s="3">
        <f t="shared" si="0"/>
        <v>43453</v>
      </c>
      <c r="E35" s="6">
        <v>346</v>
      </c>
      <c r="F35" s="25">
        <v>43437</v>
      </c>
      <c r="G35" s="4">
        <v>183</v>
      </c>
      <c r="H35" s="6">
        <f t="shared" si="4"/>
        <v>-16</v>
      </c>
      <c r="I35" s="7">
        <f t="shared" si="5"/>
        <v>-2928</v>
      </c>
      <c r="K35" s="12"/>
      <c r="L35" s="13"/>
      <c r="M35" s="13"/>
      <c r="N35" s="13"/>
    </row>
    <row r="36" spans="1:14" x14ac:dyDescent="0.25">
      <c r="A36" s="2">
        <f t="shared" si="3"/>
        <v>23</v>
      </c>
      <c r="B36" s="32" t="s">
        <v>29</v>
      </c>
      <c r="C36" s="3">
        <v>43424</v>
      </c>
      <c r="D36" s="3">
        <f t="shared" si="0"/>
        <v>43453</v>
      </c>
      <c r="E36" s="6">
        <v>347</v>
      </c>
      <c r="F36" s="25">
        <v>43437</v>
      </c>
      <c r="G36" s="4">
        <v>272.73</v>
      </c>
      <c r="H36" s="6">
        <f t="shared" si="4"/>
        <v>-16</v>
      </c>
      <c r="I36" s="7">
        <f t="shared" si="5"/>
        <v>-4363.68</v>
      </c>
      <c r="J36" s="38"/>
      <c r="K36" s="36"/>
      <c r="L36" s="37"/>
      <c r="M36" s="37"/>
      <c r="N36" s="35"/>
    </row>
    <row r="37" spans="1:14" ht="15" customHeight="1" x14ac:dyDescent="0.25">
      <c r="A37" s="2">
        <f t="shared" si="3"/>
        <v>24</v>
      </c>
      <c r="B37" s="5" t="s">
        <v>30</v>
      </c>
      <c r="C37" s="3">
        <v>43440</v>
      </c>
      <c r="D37" s="3">
        <f t="shared" si="0"/>
        <v>43469</v>
      </c>
      <c r="E37" s="6">
        <v>359</v>
      </c>
      <c r="F37" s="25">
        <v>43445</v>
      </c>
      <c r="G37" s="4">
        <v>159.34</v>
      </c>
      <c r="H37" s="6">
        <f t="shared" si="4"/>
        <v>-24</v>
      </c>
      <c r="I37" s="7">
        <f t="shared" si="5"/>
        <v>-3824.16</v>
      </c>
      <c r="K37" s="12"/>
      <c r="L37" s="13"/>
      <c r="M37" s="13"/>
      <c r="N37" s="13"/>
    </row>
    <row r="38" spans="1:14" x14ac:dyDescent="0.25">
      <c r="A38" s="2">
        <f t="shared" si="3"/>
        <v>25</v>
      </c>
      <c r="B38" s="27" t="s">
        <v>31</v>
      </c>
      <c r="C38" s="3">
        <v>43440</v>
      </c>
      <c r="D38" s="3">
        <f t="shared" si="0"/>
        <v>43469</v>
      </c>
      <c r="E38" s="6">
        <v>360</v>
      </c>
      <c r="F38" s="25">
        <v>43445</v>
      </c>
      <c r="G38" s="4">
        <v>880</v>
      </c>
      <c r="H38" s="6">
        <f t="shared" si="4"/>
        <v>-24</v>
      </c>
      <c r="I38" s="7">
        <f t="shared" si="5"/>
        <v>-21120</v>
      </c>
      <c r="K38" s="12"/>
      <c r="L38" s="13"/>
      <c r="M38" s="13"/>
      <c r="N38" s="13"/>
    </row>
    <row r="39" spans="1:14" x14ac:dyDescent="0.25">
      <c r="A39" s="2">
        <f t="shared" si="3"/>
        <v>26</v>
      </c>
      <c r="B39" s="2" t="s">
        <v>32</v>
      </c>
      <c r="C39" s="3">
        <v>43440</v>
      </c>
      <c r="D39" s="3">
        <f t="shared" si="0"/>
        <v>43469</v>
      </c>
      <c r="E39" s="6">
        <v>361</v>
      </c>
      <c r="F39" s="25">
        <v>43445</v>
      </c>
      <c r="G39" s="4">
        <v>247.8</v>
      </c>
      <c r="H39" s="6">
        <f t="shared" si="4"/>
        <v>-24</v>
      </c>
      <c r="I39" s="7">
        <f t="shared" si="5"/>
        <v>-5947.2000000000007</v>
      </c>
      <c r="K39" s="12"/>
      <c r="L39" s="13"/>
      <c r="M39" s="13"/>
      <c r="N39" s="13"/>
    </row>
    <row r="40" spans="1:14" x14ac:dyDescent="0.25">
      <c r="A40" s="2">
        <f t="shared" si="3"/>
        <v>27</v>
      </c>
      <c r="B40" s="27" t="s">
        <v>33</v>
      </c>
      <c r="C40" s="3">
        <v>43440</v>
      </c>
      <c r="D40" s="3">
        <f t="shared" si="0"/>
        <v>43469</v>
      </c>
      <c r="E40" s="6">
        <v>362</v>
      </c>
      <c r="F40" s="25">
        <v>43445</v>
      </c>
      <c r="G40" s="4">
        <v>82</v>
      </c>
      <c r="H40" s="6">
        <f t="shared" si="4"/>
        <v>-24</v>
      </c>
      <c r="I40" s="7">
        <f t="shared" si="5"/>
        <v>-1968</v>
      </c>
      <c r="K40" s="12"/>
      <c r="L40" s="13"/>
      <c r="M40" s="13"/>
      <c r="N40" s="13"/>
    </row>
    <row r="41" spans="1:14" x14ac:dyDescent="0.25">
      <c r="A41" s="2">
        <f t="shared" si="3"/>
        <v>28</v>
      </c>
      <c r="B41" s="5" t="s">
        <v>34</v>
      </c>
      <c r="C41" s="3">
        <v>43444</v>
      </c>
      <c r="D41" s="3">
        <f t="shared" si="0"/>
        <v>43473</v>
      </c>
      <c r="E41" s="6">
        <v>363</v>
      </c>
      <c r="F41" s="25">
        <v>43445</v>
      </c>
      <c r="G41" s="4">
        <v>106.31</v>
      </c>
      <c r="H41" s="6">
        <f t="shared" si="4"/>
        <v>-28</v>
      </c>
      <c r="I41" s="7">
        <f t="shared" si="5"/>
        <v>-2976.6800000000003</v>
      </c>
      <c r="K41" s="12"/>
      <c r="L41" s="13"/>
      <c r="M41" s="13"/>
      <c r="N41" s="13"/>
    </row>
    <row r="42" spans="1:14" x14ac:dyDescent="0.25">
      <c r="A42" s="2">
        <f t="shared" si="3"/>
        <v>29</v>
      </c>
      <c r="B42" s="27" t="s">
        <v>35</v>
      </c>
      <c r="C42" s="3">
        <v>43448</v>
      </c>
      <c r="D42" s="3">
        <f t="shared" si="0"/>
        <v>43477</v>
      </c>
      <c r="E42" s="6">
        <v>387</v>
      </c>
      <c r="F42" s="25">
        <v>43452</v>
      </c>
      <c r="G42" s="4">
        <v>72</v>
      </c>
      <c r="H42" s="6">
        <f t="shared" si="4"/>
        <v>-25</v>
      </c>
      <c r="I42" s="7">
        <f t="shared" si="5"/>
        <v>-1800</v>
      </c>
      <c r="K42" s="12"/>
      <c r="L42" s="13"/>
      <c r="M42" s="13"/>
      <c r="N42" s="13"/>
    </row>
    <row r="43" spans="1:14" x14ac:dyDescent="0.25">
      <c r="A43" s="2">
        <f t="shared" si="3"/>
        <v>30</v>
      </c>
      <c r="B43" s="2" t="s">
        <v>36</v>
      </c>
      <c r="C43" s="3">
        <v>43448</v>
      </c>
      <c r="D43" s="3">
        <f t="shared" si="0"/>
        <v>43477</v>
      </c>
      <c r="E43" s="6">
        <v>388</v>
      </c>
      <c r="F43" s="25">
        <v>43452</v>
      </c>
      <c r="G43" s="4">
        <v>900</v>
      </c>
      <c r="H43" s="6">
        <f t="shared" si="4"/>
        <v>-25</v>
      </c>
      <c r="I43" s="7">
        <f t="shared" si="5"/>
        <v>-22500</v>
      </c>
      <c r="K43" s="12"/>
      <c r="L43" s="13"/>
      <c r="M43" s="13"/>
      <c r="N43" s="13"/>
    </row>
    <row r="44" spans="1:14" x14ac:dyDescent="0.25">
      <c r="A44" s="2">
        <f t="shared" si="3"/>
        <v>31</v>
      </c>
      <c r="B44" s="24" t="s">
        <v>37</v>
      </c>
      <c r="C44" s="3">
        <v>43448</v>
      </c>
      <c r="D44" s="3">
        <f t="shared" si="0"/>
        <v>43477</v>
      </c>
      <c r="E44" s="6">
        <v>389</v>
      </c>
      <c r="F44" s="25">
        <v>43452</v>
      </c>
      <c r="G44" s="4">
        <v>450</v>
      </c>
      <c r="H44" s="6">
        <f t="shared" si="4"/>
        <v>-25</v>
      </c>
      <c r="I44" s="7">
        <f t="shared" si="5"/>
        <v>-11250</v>
      </c>
      <c r="K44" s="12"/>
      <c r="L44" s="13"/>
      <c r="M44" s="13"/>
      <c r="N44" s="13"/>
    </row>
    <row r="45" spans="1:14" x14ac:dyDescent="0.25">
      <c r="A45" s="2">
        <f t="shared" si="3"/>
        <v>32</v>
      </c>
      <c r="B45" s="2" t="s">
        <v>38</v>
      </c>
      <c r="C45" s="3">
        <v>43451</v>
      </c>
      <c r="D45" s="3">
        <f t="shared" si="0"/>
        <v>43480</v>
      </c>
      <c r="E45" s="6">
        <v>390</v>
      </c>
      <c r="F45" s="25">
        <v>43452</v>
      </c>
      <c r="G45" s="4">
        <v>215</v>
      </c>
      <c r="H45" s="6">
        <f t="shared" si="4"/>
        <v>-28</v>
      </c>
      <c r="I45" s="7">
        <f t="shared" si="5"/>
        <v>-6020</v>
      </c>
      <c r="K45" s="12"/>
      <c r="L45" s="13"/>
      <c r="M45" s="13"/>
      <c r="N45" s="13"/>
    </row>
    <row r="46" spans="1:14" x14ac:dyDescent="0.25">
      <c r="A46" s="2">
        <f t="shared" si="3"/>
        <v>33</v>
      </c>
      <c r="B46" s="5" t="s">
        <v>39</v>
      </c>
      <c r="C46" s="3">
        <v>43448</v>
      </c>
      <c r="D46" s="3">
        <f t="shared" si="0"/>
        <v>43477</v>
      </c>
      <c r="E46" s="6">
        <v>391</v>
      </c>
      <c r="F46" s="25">
        <v>43453</v>
      </c>
      <c r="G46" s="4">
        <v>290</v>
      </c>
      <c r="H46" s="6">
        <f t="shared" si="4"/>
        <v>-24</v>
      </c>
      <c r="I46" s="7">
        <f t="shared" si="5"/>
        <v>-6960</v>
      </c>
      <c r="K46" s="12"/>
      <c r="L46" s="13"/>
      <c r="M46" s="13"/>
      <c r="N46" s="13"/>
    </row>
    <row r="47" spans="1:14" x14ac:dyDescent="0.25">
      <c r="A47" s="2">
        <f t="shared" si="3"/>
        <v>34</v>
      </c>
      <c r="B47" s="28" t="s">
        <v>40</v>
      </c>
      <c r="C47" s="3">
        <v>43448</v>
      </c>
      <c r="D47" s="3">
        <f t="shared" si="0"/>
        <v>43477</v>
      </c>
      <c r="E47" s="6">
        <v>392</v>
      </c>
      <c r="F47" s="25">
        <v>43453</v>
      </c>
      <c r="G47" s="4">
        <v>57.5</v>
      </c>
      <c r="H47" s="6">
        <f t="shared" si="4"/>
        <v>-24</v>
      </c>
      <c r="I47" s="7">
        <f t="shared" si="5"/>
        <v>-1380</v>
      </c>
      <c r="K47" s="12"/>
      <c r="L47" s="13"/>
      <c r="M47" s="13"/>
      <c r="N47" s="13"/>
    </row>
    <row r="48" spans="1:14" x14ac:dyDescent="0.25">
      <c r="A48" s="2">
        <f t="shared" si="3"/>
        <v>35</v>
      </c>
      <c r="B48" s="2" t="s">
        <v>41</v>
      </c>
      <c r="C48" s="3">
        <v>43453</v>
      </c>
      <c r="D48" s="3">
        <f t="shared" si="0"/>
        <v>43482</v>
      </c>
      <c r="E48" s="6">
        <v>393</v>
      </c>
      <c r="F48" s="25">
        <v>43453</v>
      </c>
      <c r="G48" s="4">
        <v>799.18</v>
      </c>
      <c r="H48" s="6">
        <f t="shared" si="4"/>
        <v>-29</v>
      </c>
      <c r="I48" s="7">
        <f t="shared" si="5"/>
        <v>-23176.219999999998</v>
      </c>
      <c r="K48" s="12"/>
      <c r="L48" s="13"/>
      <c r="M48" s="13"/>
      <c r="N48" s="13"/>
    </row>
    <row r="49" spans="1:14" x14ac:dyDescent="0.25">
      <c r="A49" s="2">
        <f t="shared" si="3"/>
        <v>36</v>
      </c>
      <c r="B49" s="2" t="s">
        <v>42</v>
      </c>
      <c r="C49" s="3">
        <v>43453</v>
      </c>
      <c r="D49" s="3">
        <f t="shared" si="0"/>
        <v>43482</v>
      </c>
      <c r="E49" s="6">
        <v>394</v>
      </c>
      <c r="F49" s="25">
        <v>43453</v>
      </c>
      <c r="G49" s="4">
        <v>114.22</v>
      </c>
      <c r="H49" s="6">
        <f t="shared" si="4"/>
        <v>-29</v>
      </c>
      <c r="I49" s="7">
        <f t="shared" si="5"/>
        <v>-3312.38</v>
      </c>
      <c r="K49" s="12"/>
      <c r="L49" s="13"/>
      <c r="M49" s="13"/>
      <c r="N49" s="13"/>
    </row>
    <row r="50" spans="1:14" x14ac:dyDescent="0.25">
      <c r="G50" s="33">
        <f>SUM(G14:G49)</f>
        <v>15175.119999999997</v>
      </c>
      <c r="I50" s="33">
        <f>SUM(I14:I49)</f>
        <v>-247813.42</v>
      </c>
    </row>
  </sheetData>
  <mergeCells count="6">
    <mergeCell ref="L18:O18"/>
    <mergeCell ref="A1:I1"/>
    <mergeCell ref="A3:I3"/>
    <mergeCell ref="B5:I5"/>
    <mergeCell ref="G8:I8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ottobre_dicembre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2019-01-17T15:04:37Z</dcterms:modified>
</cp:coreProperties>
</file>